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округ'!$A$1:$Y$40</definedName>
  </definedNames>
  <calcPr fullCalcOnLoad="1"/>
</workbook>
</file>

<file path=xl/sharedStrings.xml><?xml version="1.0" encoding="utf-8"?>
<sst xmlns="http://schemas.openxmlformats.org/spreadsheetml/2006/main" count="84" uniqueCount="75">
  <si>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</si>
  <si>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</si>
  <si>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</si>
  <si>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</si>
  <si>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</si>
  <si>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</si>
  <si>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</si>
  <si>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</si>
  <si>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</si>
  <si>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</si>
  <si>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</si>
  <si>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</si>
  <si>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</si>
  <si>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</si>
  <si>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</si>
  <si>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</si>
  <si>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</si>
  <si>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</si>
  <si>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</si>
  <si>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</si>
  <si>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</si>
  <si>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</si>
  <si>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</si>
  <si>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</si>
  <si>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</si>
  <si>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</si>
  <si>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</si>
  <si>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</si>
  <si>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</si>
  <si>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</si>
  <si>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</si>
  <si>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</si>
  <si>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</si>
  <si>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</si>
  <si>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</si>
  <si>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</si>
  <si>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</si>
  <si>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</si>
  <si>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</si>
  <si>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</si>
  <si>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</si>
  <si>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</si>
  <si>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</si>
  <si>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</si>
  <si>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</si>
  <si>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</si>
  <si>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</si>
  <si>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</si>
  <si>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</si>
  <si>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</si>
  <si>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</si>
  <si>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</si>
  <si>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</si>
  <si>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</si>
  <si>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</si>
  <si>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Жилой район  Исакогорский территориальный округ </t>
  </si>
  <si>
    <t>деревянные  жилые дома неблагоустроенные с центральным отоплением и  газоснабжением</t>
  </si>
  <si>
    <t>ул. Аллейная д.8</t>
  </si>
  <si>
    <t>ул. Аллейная д.11</t>
  </si>
  <si>
    <t>ул. Аллейная д.14</t>
  </si>
  <si>
    <t>ул. Аллейная д.17</t>
  </si>
  <si>
    <t>ул. Аллейная д.26</t>
  </si>
  <si>
    <t>ул. Аллейная д.29</t>
  </si>
  <si>
    <t>ул. Аллейная д.9</t>
  </si>
  <si>
    <t>ул. Аллейная д.12</t>
  </si>
  <si>
    <t>ул. Аллейная д.15</t>
  </si>
  <si>
    <t>ул. Аллейная д.24</t>
  </si>
  <si>
    <t>ул. Аллейная д.27</t>
  </si>
  <si>
    <t>ул. Аллейная д.10</t>
  </si>
  <si>
    <t>ул. Аллейная д.13</t>
  </si>
  <si>
    <t>ул. Аллейная д.16</t>
  </si>
  <si>
    <t>ул. Аллейная д.22</t>
  </si>
  <si>
    <t>ул. Аллейная д.25</t>
  </si>
  <si>
    <t>ул. Аллейная д.28</t>
  </si>
  <si>
    <t>Лот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</si>
</sst>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0"/>
  <sheetViews>
    <sheetView tabSelected="1" view="pageBreakPreview" zoomScale="84" zoomScaleSheetLayoutView="84" zoomScalePageLayoutView="0" workbookViewId="0" topLeftCell="A1">
      <pane xSplit="6" ySplit="9" topLeftCell="G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Z39" sqref="Z39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7.00390625" style="13" customWidth="1"/>
    <col min="8" max="8" width="6.25390625" style="13" customWidth="1"/>
    <col min="9" max="25" width="10.625" style="13" customWidth="1"/>
    <col min="26" max="26" width="12.875" style="1" customWidth="1"/>
    <col min="27" max="67" width="9.125" style="1" customWidth="1"/>
  </cols>
  <sheetData>
    <row r="1" spans="1:25" ht="16.5" customHeight="1">
      <c r="A1" s="47" t="s">
        <v>0</v>
      </c>
      <c r="B1" s="47"/>
      <c r="C1" s="47"/>
      <c r="D1" s="47"/>
      <c r="E1" s="47"/>
      <c r="F1" s="47"/>
      <c r="G1" s="29" t="s">
        <v>54</v>
      </c>
      <c r="H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6.5" customHeight="1">
      <c r="A2" s="47" t="s">
        <v>1</v>
      </c>
      <c r="B2" s="47"/>
      <c r="C2" s="47"/>
      <c r="D2" s="47"/>
      <c r="E2" s="47"/>
      <c r="F2" s="47"/>
      <c r="G2" s="29" t="s">
        <v>52</v>
      </c>
      <c r="H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6.5" customHeight="1">
      <c r="A3" s="47" t="s">
        <v>2</v>
      </c>
      <c r="B3" s="47"/>
      <c r="C3" s="47"/>
      <c r="D3" s="47"/>
      <c r="E3" s="47"/>
      <c r="F3" s="47"/>
      <c r="G3" s="29" t="s">
        <v>53</v>
      </c>
      <c r="H3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6.5" customHeight="1">
      <c r="A4" s="47" t="s">
        <v>26</v>
      </c>
      <c r="B4" s="47"/>
      <c r="C4" s="47"/>
      <c r="D4" s="47"/>
      <c r="E4" s="47"/>
      <c r="F4" s="47"/>
      <c r="G4"/>
      <c r="H4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8" ht="16.5" customHeight="1">
      <c r="A5" s="2"/>
      <c r="B5" s="2"/>
      <c r="C5" s="2"/>
      <c r="D5" s="2"/>
      <c r="E5" s="2"/>
      <c r="F5" s="2"/>
      <c r="G5" s="14"/>
      <c r="H5" s="14"/>
    </row>
    <row r="6" spans="1:2" ht="12.75">
      <c r="A6" s="3" t="s">
        <v>74</v>
      </c>
      <c r="B6" s="3" t="s">
        <v>55</v>
      </c>
    </row>
    <row r="7" spans="1:25" ht="18" customHeight="1">
      <c r="A7" s="49" t="s">
        <v>3</v>
      </c>
      <c r="B7" s="49"/>
      <c r="C7" s="49"/>
      <c r="D7" s="49"/>
      <c r="E7" s="49"/>
      <c r="F7" s="49"/>
      <c r="G7" s="48"/>
      <c r="H7" s="48"/>
      <c r="I7" s="48"/>
      <c r="J7" s="48"/>
      <c r="K7" s="48"/>
      <c r="L7" s="48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71" s="27" customFormat="1" ht="49.5" customHeight="1">
      <c r="A8" s="49"/>
      <c r="B8" s="49"/>
      <c r="C8" s="49"/>
      <c r="D8" s="49"/>
      <c r="E8" s="49"/>
      <c r="F8" s="50"/>
      <c r="G8" s="51" t="s">
        <v>56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25" s="13" customFormat="1" ht="34.5" customHeight="1">
      <c r="A9" s="49"/>
      <c r="B9" s="49"/>
      <c r="C9" s="49"/>
      <c r="D9" s="49"/>
      <c r="E9" s="49"/>
      <c r="F9" s="49"/>
      <c r="G9" s="34" t="s">
        <v>4</v>
      </c>
      <c r="H9" s="35" t="s">
        <v>5</v>
      </c>
      <c r="I9" s="36" t="s">
        <v>57</v>
      </c>
      <c r="J9" s="36" t="s">
        <v>58</v>
      </c>
      <c r="K9" s="36" t="s">
        <v>59</v>
      </c>
      <c r="L9" s="36" t="s">
        <v>60</v>
      </c>
      <c r="M9" s="36" t="s">
        <v>61</v>
      </c>
      <c r="N9" s="36" t="s">
        <v>62</v>
      </c>
      <c r="O9" s="36" t="s">
        <v>63</v>
      </c>
      <c r="P9" s="36" t="s">
        <v>64</v>
      </c>
      <c r="Q9" s="36" t="s">
        <v>65</v>
      </c>
      <c r="R9" s="36" t="s">
        <v>66</v>
      </c>
      <c r="S9" s="36" t="s">
        <v>67</v>
      </c>
      <c r="T9" s="36" t="s">
        <v>68</v>
      </c>
      <c r="U9" s="36" t="s">
        <v>69</v>
      </c>
      <c r="V9" s="36" t="s">
        <v>70</v>
      </c>
      <c r="W9" s="36" t="s">
        <v>71</v>
      </c>
      <c r="X9" s="36" t="s">
        <v>72</v>
      </c>
      <c r="Y9" s="36" t="s">
        <v>73</v>
      </c>
    </row>
    <row r="10" spans="1:71" ht="15.75" customHeight="1">
      <c r="A10" s="38" t="s">
        <v>6</v>
      </c>
      <c r="B10" s="38"/>
      <c r="C10" s="38"/>
      <c r="D10" s="38"/>
      <c r="E10" s="38"/>
      <c r="F10" s="38"/>
      <c r="G10" s="6"/>
      <c r="H10" s="22">
        <f>SUM(H11:H14)</f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BP10" s="1"/>
      <c r="BQ10" s="1"/>
      <c r="BR10" s="1"/>
      <c r="BS10" s="1"/>
    </row>
    <row r="11" spans="1:71" ht="12.75">
      <c r="A11" s="39" t="s">
        <v>7</v>
      </c>
      <c r="B11" s="39"/>
      <c r="C11" s="39"/>
      <c r="D11" s="39"/>
      <c r="E11" s="39"/>
      <c r="F11" s="39"/>
      <c r="G11" s="7" t="s">
        <v>8</v>
      </c>
      <c r="H11" s="9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BP11" s="1"/>
      <c r="BQ11" s="1"/>
      <c r="BR11" s="1"/>
      <c r="BS11" s="1"/>
    </row>
    <row r="12" spans="1:71" ht="12.75">
      <c r="A12" s="39" t="s">
        <v>9</v>
      </c>
      <c r="B12" s="39"/>
      <c r="C12" s="39"/>
      <c r="D12" s="39"/>
      <c r="E12" s="39"/>
      <c r="F12" s="39"/>
      <c r="G12" s="7" t="s">
        <v>8</v>
      </c>
      <c r="H12" s="9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BP12" s="1"/>
      <c r="BQ12" s="1"/>
      <c r="BR12" s="1"/>
      <c r="BS12" s="1"/>
    </row>
    <row r="13" spans="1:71" ht="12.75">
      <c r="A13" s="39" t="s">
        <v>10</v>
      </c>
      <c r="B13" s="39"/>
      <c r="C13" s="39"/>
      <c r="D13" s="39"/>
      <c r="E13" s="39"/>
      <c r="F13" s="39"/>
      <c r="G13" s="7" t="s">
        <v>8</v>
      </c>
      <c r="H13" s="9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BP13" s="1"/>
      <c r="BQ13" s="1"/>
      <c r="BR13" s="1"/>
      <c r="BS13" s="1"/>
    </row>
    <row r="14" spans="1:71" ht="12.75">
      <c r="A14" s="39" t="s">
        <v>11</v>
      </c>
      <c r="B14" s="39"/>
      <c r="C14" s="39"/>
      <c r="D14" s="39"/>
      <c r="E14" s="39"/>
      <c r="F14" s="39"/>
      <c r="G14" s="7" t="s">
        <v>12</v>
      </c>
      <c r="H14" s="9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BP14" s="1"/>
      <c r="BQ14" s="1"/>
      <c r="BR14" s="1"/>
      <c r="BS14" s="1"/>
    </row>
    <row r="15" spans="1:71" ht="23.25" customHeight="1">
      <c r="A15" s="41" t="s">
        <v>13</v>
      </c>
      <c r="B15" s="41"/>
      <c r="C15" s="41"/>
      <c r="D15" s="41"/>
      <c r="E15" s="41"/>
      <c r="F15" s="41"/>
      <c r="G15" s="8"/>
      <c r="H15" s="22">
        <f>SUM(H16:H23)</f>
        <v>9.39</v>
      </c>
      <c r="I15" s="15">
        <f>SUM(I16:I23)</f>
        <v>60576.768000000004</v>
      </c>
      <c r="J15" s="15">
        <f>SUM(J16:J23)</f>
        <v>60745.78800000001</v>
      </c>
      <c r="K15" s="15">
        <f>SUM(K16:K23)</f>
        <v>59810.543999999994</v>
      </c>
      <c r="L15" s="15">
        <f>SUM(L16:L23)</f>
        <v>60193.65600000001</v>
      </c>
      <c r="M15" s="15">
        <f aca="true" t="shared" si="0" ref="M15:Y15">SUM(M16:M23)</f>
        <v>59472.50399999999</v>
      </c>
      <c r="N15" s="15">
        <f t="shared" si="0"/>
        <v>59528.844</v>
      </c>
      <c r="O15" s="15">
        <f t="shared" si="0"/>
        <v>59911.956000000006</v>
      </c>
      <c r="P15" s="15">
        <f t="shared" si="0"/>
        <v>59697.864</v>
      </c>
      <c r="Q15" s="15">
        <f t="shared" si="0"/>
        <v>60171.12</v>
      </c>
      <c r="R15" s="15">
        <f t="shared" si="0"/>
        <v>59618.988</v>
      </c>
      <c r="S15" s="15">
        <f t="shared" si="0"/>
        <v>59021.783999999985</v>
      </c>
      <c r="T15" s="15">
        <f t="shared" si="0"/>
        <v>57478.06800000001</v>
      </c>
      <c r="U15" s="15">
        <f t="shared" si="0"/>
        <v>58638.672000000006</v>
      </c>
      <c r="V15" s="15">
        <f t="shared" si="0"/>
        <v>57985.128</v>
      </c>
      <c r="W15" s="15">
        <f t="shared" si="0"/>
        <v>58875.3</v>
      </c>
      <c r="X15" s="15">
        <f t="shared" si="0"/>
        <v>85602.996</v>
      </c>
      <c r="Y15" s="15">
        <f t="shared" si="0"/>
        <v>85648.068</v>
      </c>
      <c r="BP15" s="1"/>
      <c r="BQ15" s="1"/>
      <c r="BR15" s="1"/>
      <c r="BS15" s="1"/>
    </row>
    <row r="16" spans="1:71" ht="12.75">
      <c r="A16" s="39" t="s">
        <v>14</v>
      </c>
      <c r="B16" s="39"/>
      <c r="C16" s="39"/>
      <c r="D16" s="39"/>
      <c r="E16" s="39"/>
      <c r="F16" s="39"/>
      <c r="G16" s="7" t="s">
        <v>45</v>
      </c>
      <c r="H16" s="9">
        <v>0.21</v>
      </c>
      <c r="I16" s="17">
        <f>$H$16*I39*$B$45</f>
        <v>1354.752</v>
      </c>
      <c r="J16" s="17">
        <f>$H$16*J39*$B$45</f>
        <v>1358.532</v>
      </c>
      <c r="K16" s="17">
        <f>$H$16*K39*$B$45</f>
        <v>1337.616</v>
      </c>
      <c r="L16" s="17">
        <f>$H$16*L39*$B$45</f>
        <v>1346.184</v>
      </c>
      <c r="M16" s="17">
        <f aca="true" t="shared" si="1" ref="M16:R16">$H$16*M39*$B$45</f>
        <v>1330.0559999999998</v>
      </c>
      <c r="N16" s="17">
        <f t="shared" si="1"/>
        <v>1331.3159999999998</v>
      </c>
      <c r="O16" s="17">
        <f t="shared" si="1"/>
        <v>1339.884</v>
      </c>
      <c r="P16" s="17">
        <f t="shared" si="1"/>
        <v>1335.0959999999998</v>
      </c>
      <c r="Q16" s="17">
        <f t="shared" si="1"/>
        <v>1345.68</v>
      </c>
      <c r="R16" s="17">
        <f t="shared" si="1"/>
        <v>1333.332</v>
      </c>
      <c r="S16" s="17">
        <f aca="true" t="shared" si="2" ref="S16:Y16">$H$16*S39*$B$45</f>
        <v>1319.9759999999999</v>
      </c>
      <c r="T16" s="17">
        <f t="shared" si="2"/>
        <v>1285.452</v>
      </c>
      <c r="U16" s="17">
        <f t="shared" si="2"/>
        <v>1311.408</v>
      </c>
      <c r="V16" s="17">
        <f t="shared" si="2"/>
        <v>1296.792</v>
      </c>
      <c r="W16" s="17">
        <f t="shared" si="2"/>
        <v>1316.6999999999998</v>
      </c>
      <c r="X16" s="17">
        <f t="shared" si="2"/>
        <v>1914.444</v>
      </c>
      <c r="Y16" s="17">
        <f t="shared" si="2"/>
        <v>1915.4520000000002</v>
      </c>
      <c r="BP16" s="1"/>
      <c r="BQ16" s="1"/>
      <c r="BR16" s="1"/>
      <c r="BS16" s="1"/>
    </row>
    <row r="17" spans="1:71" ht="12.75">
      <c r="A17" s="39" t="s">
        <v>15</v>
      </c>
      <c r="B17" s="39"/>
      <c r="C17" s="39"/>
      <c r="D17" s="39"/>
      <c r="E17" s="39"/>
      <c r="F17" s="39"/>
      <c r="G17" s="7" t="s">
        <v>45</v>
      </c>
      <c r="H17" s="9">
        <v>0.56</v>
      </c>
      <c r="I17" s="17">
        <f>$H$17*I39*$B$45</f>
        <v>3612.6720000000005</v>
      </c>
      <c r="J17" s="17">
        <f>$H$17*J39*$B$45</f>
        <v>3622.7520000000004</v>
      </c>
      <c r="K17" s="17">
        <f>$H$17*K39*$B$45</f>
        <v>3566.9759999999997</v>
      </c>
      <c r="L17" s="17">
        <f>$H$17*L39*$B$45</f>
        <v>3589.8240000000005</v>
      </c>
      <c r="M17" s="17">
        <f aca="true" t="shared" si="3" ref="M17:R17">$H$17*M39*$B$45</f>
        <v>3546.816</v>
      </c>
      <c r="N17" s="17">
        <f t="shared" si="3"/>
        <v>3550.1760000000004</v>
      </c>
      <c r="O17" s="17">
        <f t="shared" si="3"/>
        <v>3573.024000000001</v>
      </c>
      <c r="P17" s="17">
        <f t="shared" si="3"/>
        <v>3560.256</v>
      </c>
      <c r="Q17" s="17">
        <f t="shared" si="3"/>
        <v>3588.4800000000005</v>
      </c>
      <c r="R17" s="17">
        <f t="shared" si="3"/>
        <v>3555.5520000000006</v>
      </c>
      <c r="S17" s="17">
        <f aca="true" t="shared" si="4" ref="S17:Y17">$H$17*S39*$B$45</f>
        <v>3519.9359999999997</v>
      </c>
      <c r="T17" s="17">
        <f t="shared" si="4"/>
        <v>3427.8720000000008</v>
      </c>
      <c r="U17" s="17">
        <f t="shared" si="4"/>
        <v>3497.0880000000006</v>
      </c>
      <c r="V17" s="17">
        <f t="shared" si="4"/>
        <v>3458.1120000000005</v>
      </c>
      <c r="W17" s="17">
        <f t="shared" si="4"/>
        <v>3511.2000000000003</v>
      </c>
      <c r="X17" s="17">
        <f t="shared" si="4"/>
        <v>5105.184000000001</v>
      </c>
      <c r="Y17" s="17">
        <f t="shared" si="4"/>
        <v>5107.872000000001</v>
      </c>
      <c r="BP17" s="1"/>
      <c r="BQ17" s="1"/>
      <c r="BR17" s="1"/>
      <c r="BS17" s="1"/>
    </row>
    <row r="18" spans="1:71" ht="12.75">
      <c r="A18" s="39" t="s">
        <v>16</v>
      </c>
      <c r="B18" s="39"/>
      <c r="C18" s="39"/>
      <c r="D18" s="39"/>
      <c r="E18" s="39"/>
      <c r="F18" s="39"/>
      <c r="G18" s="7" t="s">
        <v>45</v>
      </c>
      <c r="H18" s="9">
        <v>0.56</v>
      </c>
      <c r="I18" s="17">
        <f>$H$18*I39*$B$45</f>
        <v>3612.6720000000005</v>
      </c>
      <c r="J18" s="17">
        <f>$H$18*J39*$B$45</f>
        <v>3622.7520000000004</v>
      </c>
      <c r="K18" s="17">
        <f>$H$18*K39*$B$45</f>
        <v>3566.9759999999997</v>
      </c>
      <c r="L18" s="17">
        <f>$H$18*L39*$B$45</f>
        <v>3589.8240000000005</v>
      </c>
      <c r="M18" s="17">
        <f aca="true" t="shared" si="5" ref="M18:R18">$H$18*M39*$B$45</f>
        <v>3546.816</v>
      </c>
      <c r="N18" s="17">
        <f t="shared" si="5"/>
        <v>3550.1760000000004</v>
      </c>
      <c r="O18" s="17">
        <f t="shared" si="5"/>
        <v>3573.024000000001</v>
      </c>
      <c r="P18" s="17">
        <f t="shared" si="5"/>
        <v>3560.256</v>
      </c>
      <c r="Q18" s="17">
        <f t="shared" si="5"/>
        <v>3588.4800000000005</v>
      </c>
      <c r="R18" s="17">
        <f t="shared" si="5"/>
        <v>3555.5520000000006</v>
      </c>
      <c r="S18" s="17">
        <f aca="true" t="shared" si="6" ref="S18:Y18">$H$18*S39*$B$45</f>
        <v>3519.9359999999997</v>
      </c>
      <c r="T18" s="17">
        <f t="shared" si="6"/>
        <v>3427.8720000000008</v>
      </c>
      <c r="U18" s="17">
        <f t="shared" si="6"/>
        <v>3497.0880000000006</v>
      </c>
      <c r="V18" s="17">
        <f t="shared" si="6"/>
        <v>3458.1120000000005</v>
      </c>
      <c r="W18" s="17">
        <f t="shared" si="6"/>
        <v>3511.2000000000003</v>
      </c>
      <c r="X18" s="17">
        <f t="shared" si="6"/>
        <v>5105.184000000001</v>
      </c>
      <c r="Y18" s="17">
        <f t="shared" si="6"/>
        <v>5107.872000000001</v>
      </c>
      <c r="BP18" s="1"/>
      <c r="BQ18" s="1"/>
      <c r="BR18" s="1"/>
      <c r="BS18" s="1"/>
    </row>
    <row r="19" spans="1:71" ht="12.75">
      <c r="A19" s="39" t="s">
        <v>17</v>
      </c>
      <c r="B19" s="39"/>
      <c r="C19" s="39"/>
      <c r="D19" s="39"/>
      <c r="E19" s="39"/>
      <c r="F19" s="39"/>
      <c r="G19" s="7" t="s">
        <v>45</v>
      </c>
      <c r="H19" s="9">
        <v>0.27</v>
      </c>
      <c r="I19" s="17">
        <f>$H$19*I39*$B$45</f>
        <v>1741.824</v>
      </c>
      <c r="J19" s="17">
        <f>$H$19*J39*$B$45</f>
        <v>1746.6840000000002</v>
      </c>
      <c r="K19" s="17">
        <f>$H$19*K39*$B$45</f>
        <v>1719.792</v>
      </c>
      <c r="L19" s="17">
        <f>$H$19*L39*$B$45</f>
        <v>1730.808</v>
      </c>
      <c r="M19" s="17">
        <f aca="true" t="shared" si="7" ref="M19:R19">$H$19*M39*$B$45</f>
        <v>1710.0720000000001</v>
      </c>
      <c r="N19" s="17">
        <f t="shared" si="7"/>
        <v>1711.692</v>
      </c>
      <c r="O19" s="17">
        <f t="shared" si="7"/>
        <v>1722.7080000000003</v>
      </c>
      <c r="P19" s="17">
        <f t="shared" si="7"/>
        <v>1716.552</v>
      </c>
      <c r="Q19" s="17">
        <f t="shared" si="7"/>
        <v>1730.16</v>
      </c>
      <c r="R19" s="17">
        <f t="shared" si="7"/>
        <v>1714.2840000000003</v>
      </c>
      <c r="S19" s="17">
        <f aca="true" t="shared" si="8" ref="S19:Y19">$H$19*S39*$B$45</f>
        <v>1697.1119999999999</v>
      </c>
      <c r="T19" s="17">
        <f t="shared" si="8"/>
        <v>1652.7240000000002</v>
      </c>
      <c r="U19" s="17">
        <f t="shared" si="8"/>
        <v>1686.096</v>
      </c>
      <c r="V19" s="17">
        <f t="shared" si="8"/>
        <v>1667.304</v>
      </c>
      <c r="W19" s="17">
        <f t="shared" si="8"/>
        <v>1692.9</v>
      </c>
      <c r="X19" s="17">
        <f t="shared" si="8"/>
        <v>2461.4280000000003</v>
      </c>
      <c r="Y19" s="17">
        <f t="shared" si="8"/>
        <v>2462.724</v>
      </c>
      <c r="BP19" s="1"/>
      <c r="BQ19" s="1"/>
      <c r="BR19" s="1"/>
      <c r="BS19" s="1"/>
    </row>
    <row r="20" spans="1:71" ht="49.5" customHeight="1">
      <c r="A20" s="39" t="s">
        <v>27</v>
      </c>
      <c r="B20" s="39"/>
      <c r="C20" s="39"/>
      <c r="D20" s="39"/>
      <c r="E20" s="39"/>
      <c r="F20" s="39"/>
      <c r="G20" s="10" t="s">
        <v>18</v>
      </c>
      <c r="H20" s="9">
        <v>0.66</v>
      </c>
      <c r="I20" s="17">
        <f>$H$20*I39*$B$45</f>
        <v>4257.792</v>
      </c>
      <c r="J20" s="17">
        <f>$H$20*J39*$B$45</f>
        <v>4269.6720000000005</v>
      </c>
      <c r="K20" s="17">
        <f>$H$20*K39*$B$45</f>
        <v>4203.936</v>
      </c>
      <c r="L20" s="17">
        <f>$H$20*L39*$B$45</f>
        <v>4230.8640000000005</v>
      </c>
      <c r="M20" s="17">
        <f aca="true" t="shared" si="9" ref="M20:R20">$H$20*M39*$B$45</f>
        <v>4180.176</v>
      </c>
      <c r="N20" s="17">
        <f t="shared" si="9"/>
        <v>4184.136</v>
      </c>
      <c r="O20" s="17">
        <f t="shared" si="9"/>
        <v>4211.064</v>
      </c>
      <c r="P20" s="17">
        <f t="shared" si="9"/>
        <v>4196.016</v>
      </c>
      <c r="Q20" s="17">
        <f t="shared" si="9"/>
        <v>4229.28</v>
      </c>
      <c r="R20" s="17">
        <f t="shared" si="9"/>
        <v>4190.472</v>
      </c>
      <c r="S20" s="17">
        <f aca="true" t="shared" si="10" ref="S20:Y20">$H$20*S39*$B$45</f>
        <v>4148.495999999999</v>
      </c>
      <c r="T20" s="17">
        <f t="shared" si="10"/>
        <v>4039.9920000000006</v>
      </c>
      <c r="U20" s="17">
        <f t="shared" si="10"/>
        <v>4121.568</v>
      </c>
      <c r="V20" s="17">
        <f t="shared" si="10"/>
        <v>4075.6320000000005</v>
      </c>
      <c r="W20" s="17">
        <f t="shared" si="10"/>
        <v>4138.200000000001</v>
      </c>
      <c r="X20" s="17">
        <f t="shared" si="10"/>
        <v>6016.8240000000005</v>
      </c>
      <c r="Y20" s="17">
        <f t="shared" si="10"/>
        <v>6019.992</v>
      </c>
      <c r="BP20" s="1"/>
      <c r="BQ20" s="1"/>
      <c r="BR20" s="1"/>
      <c r="BS20" s="1"/>
    </row>
    <row r="21" spans="1:71" ht="12.75">
      <c r="A21" s="39" t="s">
        <v>28</v>
      </c>
      <c r="B21" s="39"/>
      <c r="C21" s="39"/>
      <c r="D21" s="39"/>
      <c r="E21" s="39"/>
      <c r="F21" s="39"/>
      <c r="G21" s="7" t="s">
        <v>46</v>
      </c>
      <c r="H21" s="9">
        <v>0.23</v>
      </c>
      <c r="I21" s="17">
        <f>$H$21*I39*$B$45</f>
        <v>1483.776</v>
      </c>
      <c r="J21" s="17">
        <f>$H$21*J39*$B$45</f>
        <v>1487.9160000000002</v>
      </c>
      <c r="K21" s="17">
        <f>$H$21*K39*$B$45</f>
        <v>1465.0079999999998</v>
      </c>
      <c r="L21" s="17">
        <f>$H$21*L39*$B$45</f>
        <v>1474.3920000000003</v>
      </c>
      <c r="M21" s="17">
        <f aca="true" t="shared" si="11" ref="M21:R21">$H$21*M39*$B$45</f>
        <v>1456.7279999999998</v>
      </c>
      <c r="N21" s="17">
        <f t="shared" si="11"/>
        <v>1458.108</v>
      </c>
      <c r="O21" s="17">
        <f t="shared" si="11"/>
        <v>1467.4920000000002</v>
      </c>
      <c r="P21" s="17">
        <f t="shared" si="11"/>
        <v>1462.248</v>
      </c>
      <c r="Q21" s="17">
        <f t="shared" si="11"/>
        <v>1473.8400000000001</v>
      </c>
      <c r="R21" s="17">
        <f t="shared" si="11"/>
        <v>1460.3160000000003</v>
      </c>
      <c r="S21" s="17">
        <f aca="true" t="shared" si="12" ref="S21:Y21">$H$21*S39*$B$45</f>
        <v>1445.6879999999999</v>
      </c>
      <c r="T21" s="17">
        <f t="shared" si="12"/>
        <v>1407.8760000000002</v>
      </c>
      <c r="U21" s="17">
        <f t="shared" si="12"/>
        <v>1436.3039999999999</v>
      </c>
      <c r="V21" s="17">
        <f t="shared" si="12"/>
        <v>1420.296</v>
      </c>
      <c r="W21" s="17">
        <f t="shared" si="12"/>
        <v>1442.1000000000001</v>
      </c>
      <c r="X21" s="17">
        <f t="shared" si="12"/>
        <v>2096.7720000000004</v>
      </c>
      <c r="Y21" s="17">
        <f t="shared" si="12"/>
        <v>2097.876</v>
      </c>
      <c r="BP21" s="1"/>
      <c r="BQ21" s="1"/>
      <c r="BR21" s="1"/>
      <c r="BS21" s="1"/>
    </row>
    <row r="22" spans="1:71" ht="12.75">
      <c r="A22" s="39" t="s">
        <v>29</v>
      </c>
      <c r="B22" s="39"/>
      <c r="C22" s="39"/>
      <c r="D22" s="39"/>
      <c r="E22" s="39"/>
      <c r="F22" s="39"/>
      <c r="G22" s="7" t="s">
        <v>50</v>
      </c>
      <c r="H22" s="9">
        <v>3.05</v>
      </c>
      <c r="I22" s="17">
        <f>$H$22*I39*$B$45</f>
        <v>19676.16</v>
      </c>
      <c r="J22" s="17">
        <f>$H$22*J39*$B$45</f>
        <v>19731.059999999998</v>
      </c>
      <c r="K22" s="17">
        <f>$H$22*K39*$B$45</f>
        <v>19427.28</v>
      </c>
      <c r="L22" s="17">
        <f>$H$22*L39*$B$45</f>
        <v>19551.72</v>
      </c>
      <c r="M22" s="17">
        <f aca="true" t="shared" si="13" ref="M22:R22">$H$22*M39*$B$45</f>
        <v>19317.479999999996</v>
      </c>
      <c r="N22" s="17">
        <f t="shared" si="13"/>
        <v>19335.78</v>
      </c>
      <c r="O22" s="17">
        <f t="shared" si="13"/>
        <v>19460.22</v>
      </c>
      <c r="P22" s="17">
        <f t="shared" si="13"/>
        <v>19390.68</v>
      </c>
      <c r="Q22" s="17">
        <f t="shared" si="13"/>
        <v>19544.399999999998</v>
      </c>
      <c r="R22" s="17">
        <f t="shared" si="13"/>
        <v>19365.059999999998</v>
      </c>
      <c r="S22" s="17">
        <f aca="true" t="shared" si="14" ref="S22:Y22">$H$22*S39*$B$45</f>
        <v>19171.079999999994</v>
      </c>
      <c r="T22" s="17">
        <f t="shared" si="14"/>
        <v>18669.66</v>
      </c>
      <c r="U22" s="17">
        <f t="shared" si="14"/>
        <v>19046.64</v>
      </c>
      <c r="V22" s="17">
        <f t="shared" si="14"/>
        <v>18834.36</v>
      </c>
      <c r="W22" s="17">
        <f t="shared" si="14"/>
        <v>19123.5</v>
      </c>
      <c r="X22" s="17">
        <f t="shared" si="14"/>
        <v>27805.02</v>
      </c>
      <c r="Y22" s="17">
        <f t="shared" si="14"/>
        <v>27819.659999999996</v>
      </c>
      <c r="BP22" s="1"/>
      <c r="BQ22" s="1"/>
      <c r="BR22" s="1"/>
      <c r="BS22" s="1"/>
    </row>
    <row r="23" spans="1:71" ht="12.75">
      <c r="A23" s="39" t="s">
        <v>30</v>
      </c>
      <c r="B23" s="39"/>
      <c r="C23" s="39"/>
      <c r="D23" s="39"/>
      <c r="E23" s="39"/>
      <c r="F23" s="39"/>
      <c r="G23" s="7" t="s">
        <v>51</v>
      </c>
      <c r="H23" s="9">
        <v>3.85</v>
      </c>
      <c r="I23" s="17">
        <f>$H$23*I39*$B$45</f>
        <v>24837.120000000003</v>
      </c>
      <c r="J23" s="17">
        <f>$H$23*J39*$B$45</f>
        <v>24906.420000000006</v>
      </c>
      <c r="K23" s="17">
        <f>$H$23*K39*$B$45</f>
        <v>24522.96</v>
      </c>
      <c r="L23" s="17">
        <f>$H$23*L39*$B$45</f>
        <v>24680.04</v>
      </c>
      <c r="M23" s="17">
        <f aca="true" t="shared" si="15" ref="M23:R23">$H$23*M39*$B$45</f>
        <v>24384.36</v>
      </c>
      <c r="N23" s="17">
        <f t="shared" si="15"/>
        <v>24407.46</v>
      </c>
      <c r="O23" s="17">
        <f t="shared" si="15"/>
        <v>24564.540000000005</v>
      </c>
      <c r="P23" s="17">
        <f t="shared" si="15"/>
        <v>24476.76</v>
      </c>
      <c r="Q23" s="17">
        <f t="shared" si="15"/>
        <v>24670.800000000003</v>
      </c>
      <c r="R23" s="17">
        <f t="shared" si="15"/>
        <v>24444.420000000002</v>
      </c>
      <c r="S23" s="17">
        <f aca="true" t="shared" si="16" ref="S23:Y23">$H$23*S39*$B$45</f>
        <v>24199.559999999998</v>
      </c>
      <c r="T23" s="17">
        <f t="shared" si="16"/>
        <v>23566.620000000003</v>
      </c>
      <c r="U23" s="17">
        <f t="shared" si="16"/>
        <v>24042.48</v>
      </c>
      <c r="V23" s="17">
        <f t="shared" si="16"/>
        <v>23774.52</v>
      </c>
      <c r="W23" s="17">
        <f t="shared" si="16"/>
        <v>24139.5</v>
      </c>
      <c r="X23" s="17">
        <f t="shared" si="16"/>
        <v>35098.14</v>
      </c>
      <c r="Y23" s="17">
        <f t="shared" si="16"/>
        <v>35116.62</v>
      </c>
      <c r="BP23" s="1"/>
      <c r="BQ23" s="1"/>
      <c r="BR23" s="1"/>
      <c r="BS23" s="1"/>
    </row>
    <row r="24" spans="1:71" ht="13.5" customHeight="1">
      <c r="A24" s="41" t="s">
        <v>19</v>
      </c>
      <c r="B24" s="41"/>
      <c r="C24" s="41"/>
      <c r="D24" s="41"/>
      <c r="E24" s="41"/>
      <c r="F24" s="41"/>
      <c r="G24" s="8"/>
      <c r="H24" s="23">
        <f>SUM(H25:H28)</f>
        <v>3.09</v>
      </c>
      <c r="I24" s="16">
        <f>SUM(I25:I28)</f>
        <v>19934.208000000002</v>
      </c>
      <c r="J24" s="16">
        <f>SUM(J25:J28)</f>
        <v>19989.828</v>
      </c>
      <c r="K24" s="16">
        <f>SUM(K25:K28)</f>
        <v>19682.064</v>
      </c>
      <c r="L24" s="16">
        <f>SUM(L25:L28)</f>
        <v>19808.136000000002</v>
      </c>
      <c r="M24" s="16">
        <f aca="true" t="shared" si="17" ref="M24:Y24">SUM(M25:M28)</f>
        <v>19570.823999999997</v>
      </c>
      <c r="N24" s="16">
        <f t="shared" si="17"/>
        <v>19589.363999999998</v>
      </c>
      <c r="O24" s="16">
        <f t="shared" si="17"/>
        <v>19715.436</v>
      </c>
      <c r="P24" s="16">
        <f t="shared" si="17"/>
        <v>19644.983999999997</v>
      </c>
      <c r="Q24" s="16">
        <f t="shared" si="17"/>
        <v>19800.72</v>
      </c>
      <c r="R24" s="16">
        <f t="shared" si="17"/>
        <v>19619.028000000002</v>
      </c>
      <c r="S24" s="16">
        <f t="shared" si="17"/>
        <v>19422.503999999997</v>
      </c>
      <c r="T24" s="16">
        <f t="shared" si="17"/>
        <v>18914.508</v>
      </c>
      <c r="U24" s="16">
        <f t="shared" si="17"/>
        <v>19296.432</v>
      </c>
      <c r="V24" s="16">
        <f t="shared" si="17"/>
        <v>19081.368</v>
      </c>
      <c r="W24" s="16">
        <f t="shared" si="17"/>
        <v>19374.3</v>
      </c>
      <c r="X24" s="16">
        <f t="shared" si="17"/>
        <v>28169.676</v>
      </c>
      <c r="Y24" s="16">
        <f t="shared" si="17"/>
        <v>28184.508</v>
      </c>
      <c r="BP24" s="1"/>
      <c r="BQ24" s="1"/>
      <c r="BR24" s="1"/>
      <c r="BS24" s="1"/>
    </row>
    <row r="25" spans="1:71" ht="12.75">
      <c r="A25" s="39" t="s">
        <v>31</v>
      </c>
      <c r="B25" s="39"/>
      <c r="C25" s="39"/>
      <c r="D25" s="39"/>
      <c r="E25" s="39"/>
      <c r="F25" s="39"/>
      <c r="G25" s="7" t="s">
        <v>20</v>
      </c>
      <c r="H25" s="9">
        <v>0</v>
      </c>
      <c r="I25" s="17">
        <f>$H$25*I39*$B$45</f>
        <v>0</v>
      </c>
      <c r="J25" s="17">
        <f>$H$25*J39*$B$45</f>
        <v>0</v>
      </c>
      <c r="K25" s="17">
        <f>$H$25*K39*$B$45</f>
        <v>0</v>
      </c>
      <c r="L25" s="17">
        <f>$H$25*L39*$B$45</f>
        <v>0</v>
      </c>
      <c r="M25" s="17">
        <f aca="true" t="shared" si="18" ref="M25:R25">$H$25*M39*$B$45</f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aca="true" t="shared" si="19" ref="S25:Y25">$H$25*S39*$B$45</f>
        <v>0</v>
      </c>
      <c r="T25" s="17">
        <f t="shared" si="19"/>
        <v>0</v>
      </c>
      <c r="U25" s="17">
        <f t="shared" si="19"/>
        <v>0</v>
      </c>
      <c r="V25" s="17">
        <f t="shared" si="19"/>
        <v>0</v>
      </c>
      <c r="W25" s="17">
        <f t="shared" si="19"/>
        <v>0</v>
      </c>
      <c r="X25" s="17">
        <f t="shared" si="19"/>
        <v>0</v>
      </c>
      <c r="Y25" s="17">
        <f t="shared" si="19"/>
        <v>0</v>
      </c>
      <c r="BP25" s="1"/>
      <c r="BQ25" s="1"/>
      <c r="BR25" s="1"/>
      <c r="BS25" s="1"/>
    </row>
    <row r="26" spans="1:71" ht="37.5" customHeight="1">
      <c r="A26" s="40" t="s">
        <v>32</v>
      </c>
      <c r="B26" s="40"/>
      <c r="C26" s="40"/>
      <c r="D26" s="40"/>
      <c r="E26" s="40"/>
      <c r="F26" s="40"/>
      <c r="G26" s="7" t="s">
        <v>47</v>
      </c>
      <c r="H26" s="9">
        <v>0.11</v>
      </c>
      <c r="I26" s="17">
        <f>$H$26*I39*$B$45</f>
        <v>709.6320000000001</v>
      </c>
      <c r="J26" s="17">
        <f>$H$26*J39*$B$45</f>
        <v>711.6120000000001</v>
      </c>
      <c r="K26" s="17">
        <f>$H$26*K39*$B$45</f>
        <v>700.656</v>
      </c>
      <c r="L26" s="17">
        <f>$H$26*L39*$B$45</f>
        <v>705.1440000000001</v>
      </c>
      <c r="M26" s="17">
        <f aca="true" t="shared" si="20" ref="M26:R26">$H$26*M39*$B$45</f>
        <v>696.6959999999999</v>
      </c>
      <c r="N26" s="17">
        <f t="shared" si="20"/>
        <v>697.3559999999999</v>
      </c>
      <c r="O26" s="17">
        <f t="shared" si="20"/>
        <v>701.844</v>
      </c>
      <c r="P26" s="17">
        <f t="shared" si="20"/>
        <v>699.336</v>
      </c>
      <c r="Q26" s="17">
        <f t="shared" si="20"/>
        <v>704.88</v>
      </c>
      <c r="R26" s="17">
        <f t="shared" si="20"/>
        <v>698.412</v>
      </c>
      <c r="S26" s="17">
        <f aca="true" t="shared" si="21" ref="S26:Y26">$H$26*S39*$B$45</f>
        <v>691.4159999999999</v>
      </c>
      <c r="T26" s="17">
        <f t="shared" si="21"/>
        <v>673.3320000000001</v>
      </c>
      <c r="U26" s="17">
        <f t="shared" si="21"/>
        <v>686.928</v>
      </c>
      <c r="V26" s="17">
        <f t="shared" si="21"/>
        <v>679.272</v>
      </c>
      <c r="W26" s="17">
        <f t="shared" si="21"/>
        <v>689.7</v>
      </c>
      <c r="X26" s="17">
        <f t="shared" si="21"/>
        <v>1002.8040000000001</v>
      </c>
      <c r="Y26" s="17">
        <f t="shared" si="21"/>
        <v>1003.3320000000001</v>
      </c>
      <c r="BP26" s="1"/>
      <c r="BQ26" s="1"/>
      <c r="BR26" s="1"/>
      <c r="BS26" s="1"/>
    </row>
    <row r="27" spans="1:71" ht="66.75" customHeight="1">
      <c r="A27" s="40" t="s">
        <v>33</v>
      </c>
      <c r="B27" s="40"/>
      <c r="C27" s="40"/>
      <c r="D27" s="40"/>
      <c r="E27" s="40"/>
      <c r="F27" s="40"/>
      <c r="G27" s="10" t="s">
        <v>21</v>
      </c>
      <c r="H27" s="9">
        <v>0.04</v>
      </c>
      <c r="I27" s="17">
        <f>$H$27*I39*$B$45</f>
        <v>258.048</v>
      </c>
      <c r="J27" s="17">
        <f>$H$27*J39*$B$45</f>
        <v>258.76800000000003</v>
      </c>
      <c r="K27" s="17">
        <f>$H$27*K39*$B$45</f>
        <v>254.784</v>
      </c>
      <c r="L27" s="17">
        <f>$H$27*L39*$B$45</f>
        <v>256.41600000000005</v>
      </c>
      <c r="M27" s="17">
        <f aca="true" t="shared" si="22" ref="M27:R27">$H$27*M39*$B$45</f>
        <v>253.344</v>
      </c>
      <c r="N27" s="17">
        <f t="shared" si="22"/>
        <v>253.58399999999997</v>
      </c>
      <c r="O27" s="17">
        <f t="shared" si="22"/>
        <v>255.216</v>
      </c>
      <c r="P27" s="17">
        <f t="shared" si="22"/>
        <v>254.304</v>
      </c>
      <c r="Q27" s="17">
        <f t="shared" si="22"/>
        <v>256.32</v>
      </c>
      <c r="R27" s="17">
        <f t="shared" si="22"/>
        <v>253.96800000000002</v>
      </c>
      <c r="S27" s="17">
        <f aca="true" t="shared" si="23" ref="S27:Y27">$H$27*S39*$B$45</f>
        <v>251.42399999999998</v>
      </c>
      <c r="T27" s="17">
        <f t="shared" si="23"/>
        <v>244.848</v>
      </c>
      <c r="U27" s="17">
        <f t="shared" si="23"/>
        <v>249.79199999999997</v>
      </c>
      <c r="V27" s="17">
        <f t="shared" si="23"/>
        <v>247.00799999999998</v>
      </c>
      <c r="W27" s="17">
        <f t="shared" si="23"/>
        <v>250.8</v>
      </c>
      <c r="X27" s="17">
        <f t="shared" si="23"/>
        <v>364.656</v>
      </c>
      <c r="Y27" s="17">
        <f t="shared" si="23"/>
        <v>364.848</v>
      </c>
      <c r="BP27" s="1"/>
      <c r="BQ27" s="1"/>
      <c r="BR27" s="1"/>
      <c r="BS27" s="1"/>
    </row>
    <row r="28" spans="1:71" ht="68.25" customHeight="1">
      <c r="A28" s="40" t="s">
        <v>34</v>
      </c>
      <c r="B28" s="40"/>
      <c r="C28" s="40"/>
      <c r="D28" s="40"/>
      <c r="E28" s="40"/>
      <c r="F28" s="40"/>
      <c r="G28" s="7" t="s">
        <v>47</v>
      </c>
      <c r="H28" s="9">
        <v>2.94</v>
      </c>
      <c r="I28" s="17">
        <f>$H$28*I39*$B$45</f>
        <v>18966.528000000002</v>
      </c>
      <c r="J28" s="17">
        <f>$H$28*J39*$B$45</f>
        <v>19019.448</v>
      </c>
      <c r="K28" s="17">
        <f>$H$28*K39*$B$45</f>
        <v>18726.624</v>
      </c>
      <c r="L28" s="17">
        <f>$H$28*L39*$B$45</f>
        <v>18846.576</v>
      </c>
      <c r="M28" s="17">
        <f aca="true" t="shared" si="24" ref="M28:R28">$H$28*M39*$B$45</f>
        <v>18620.783999999996</v>
      </c>
      <c r="N28" s="17">
        <f t="shared" si="24"/>
        <v>18638.424</v>
      </c>
      <c r="O28" s="17">
        <f t="shared" si="24"/>
        <v>18758.376</v>
      </c>
      <c r="P28" s="17">
        <f t="shared" si="24"/>
        <v>18691.343999999997</v>
      </c>
      <c r="Q28" s="17">
        <f t="shared" si="24"/>
        <v>18839.52</v>
      </c>
      <c r="R28" s="17">
        <f t="shared" si="24"/>
        <v>18666.648</v>
      </c>
      <c r="S28" s="17">
        <f aca="true" t="shared" si="25" ref="S28:Y28">$H$28*S39*$B$45</f>
        <v>18479.663999999997</v>
      </c>
      <c r="T28" s="17">
        <f t="shared" si="25"/>
        <v>17996.328</v>
      </c>
      <c r="U28" s="17">
        <f t="shared" si="25"/>
        <v>18359.712</v>
      </c>
      <c r="V28" s="17">
        <f t="shared" si="25"/>
        <v>18155.088</v>
      </c>
      <c r="W28" s="17">
        <f t="shared" si="25"/>
        <v>18433.8</v>
      </c>
      <c r="X28" s="17">
        <f t="shared" si="25"/>
        <v>26802.216</v>
      </c>
      <c r="Y28" s="17">
        <f t="shared" si="25"/>
        <v>26816.328</v>
      </c>
      <c r="BP28" s="1"/>
      <c r="BQ28" s="1"/>
      <c r="BR28" s="1"/>
      <c r="BS28" s="1"/>
    </row>
    <row r="29" spans="1:71" ht="12.75">
      <c r="A29" s="38" t="s">
        <v>22</v>
      </c>
      <c r="B29" s="38"/>
      <c r="C29" s="38"/>
      <c r="D29" s="38"/>
      <c r="E29" s="38"/>
      <c r="F29" s="38"/>
      <c r="G29" s="8"/>
      <c r="H29" s="23">
        <f>SUM(H30:H35)</f>
        <v>3.44</v>
      </c>
      <c r="I29" s="18">
        <f>SUM(I30:I35)</f>
        <v>22192.127999999997</v>
      </c>
      <c r="J29" s="18">
        <f>SUM(J30:J35)</f>
        <v>22254.048000000003</v>
      </c>
      <c r="K29" s="18">
        <f>SUM(K30:K35)</f>
        <v>21911.424</v>
      </c>
      <c r="L29" s="18">
        <f>SUM(L30:L35)</f>
        <v>22051.776000000005</v>
      </c>
      <c r="M29" s="18">
        <f aca="true" t="shared" si="26" ref="M29:Y29">SUM(M30:M35)</f>
        <v>21787.584</v>
      </c>
      <c r="N29" s="18">
        <f t="shared" si="26"/>
        <v>21808.224</v>
      </c>
      <c r="O29" s="18">
        <f t="shared" si="26"/>
        <v>21948.575999999997</v>
      </c>
      <c r="P29" s="18">
        <f t="shared" si="26"/>
        <v>21870.144</v>
      </c>
      <c r="Q29" s="18">
        <f t="shared" si="26"/>
        <v>22043.52</v>
      </c>
      <c r="R29" s="18">
        <f t="shared" si="26"/>
        <v>21841.248</v>
      </c>
      <c r="S29" s="18">
        <f t="shared" si="26"/>
        <v>21622.464</v>
      </c>
      <c r="T29" s="18">
        <f t="shared" si="26"/>
        <v>21056.928</v>
      </c>
      <c r="U29" s="18">
        <f t="shared" si="26"/>
        <v>21482.111999999997</v>
      </c>
      <c r="V29" s="18">
        <f t="shared" si="26"/>
        <v>21242.688</v>
      </c>
      <c r="W29" s="18">
        <f t="shared" si="26"/>
        <v>21568.800000000003</v>
      </c>
      <c r="X29" s="18">
        <f t="shared" si="26"/>
        <v>31360.416</v>
      </c>
      <c r="Y29" s="18">
        <f t="shared" si="26"/>
        <v>31376.928</v>
      </c>
      <c r="BP29" s="1"/>
      <c r="BQ29" s="1"/>
      <c r="BR29" s="1"/>
      <c r="BS29" s="1"/>
    </row>
    <row r="30" spans="1:71" ht="105.75" customHeight="1">
      <c r="A30" s="40" t="s">
        <v>35</v>
      </c>
      <c r="B30" s="40"/>
      <c r="C30" s="40"/>
      <c r="D30" s="40"/>
      <c r="E30" s="40"/>
      <c r="F30" s="40"/>
      <c r="G30" s="10" t="s">
        <v>48</v>
      </c>
      <c r="H30" s="9">
        <v>1.76</v>
      </c>
      <c r="I30" s="19">
        <f>$H$30*I39*$B$45</f>
        <v>11354.112000000001</v>
      </c>
      <c r="J30" s="19">
        <f>$H$30*J39*$B$45</f>
        <v>11385.792000000001</v>
      </c>
      <c r="K30" s="19">
        <f>$H$30*K39*$B$45</f>
        <v>11210.496</v>
      </c>
      <c r="L30" s="19">
        <f>$H$30*L39*$B$45</f>
        <v>11282.304000000002</v>
      </c>
      <c r="M30" s="19">
        <f aca="true" t="shared" si="27" ref="M30:R30">$H$30*M39*$B$45</f>
        <v>11147.135999999999</v>
      </c>
      <c r="N30" s="19">
        <f t="shared" si="27"/>
        <v>11157.695999999998</v>
      </c>
      <c r="O30" s="19">
        <f t="shared" si="27"/>
        <v>11229.504</v>
      </c>
      <c r="P30" s="19">
        <f t="shared" si="27"/>
        <v>11189.376</v>
      </c>
      <c r="Q30" s="19">
        <f t="shared" si="27"/>
        <v>11278.08</v>
      </c>
      <c r="R30" s="19">
        <f t="shared" si="27"/>
        <v>11174.592</v>
      </c>
      <c r="S30" s="19">
        <f aca="true" t="shared" si="28" ref="S30:Y30">$H$30*S39*$B$45</f>
        <v>11062.655999999999</v>
      </c>
      <c r="T30" s="19">
        <f t="shared" si="28"/>
        <v>10773.312000000002</v>
      </c>
      <c r="U30" s="19">
        <f t="shared" si="28"/>
        <v>10990.848</v>
      </c>
      <c r="V30" s="19">
        <f t="shared" si="28"/>
        <v>10868.352</v>
      </c>
      <c r="W30" s="19">
        <f t="shared" si="28"/>
        <v>11035.2</v>
      </c>
      <c r="X30" s="19">
        <f t="shared" si="28"/>
        <v>16044.864000000001</v>
      </c>
      <c r="Y30" s="19">
        <f t="shared" si="28"/>
        <v>16053.312000000002</v>
      </c>
      <c r="BP30" s="1"/>
      <c r="BQ30" s="1"/>
      <c r="BR30" s="1"/>
      <c r="BS30" s="1"/>
    </row>
    <row r="31" spans="1:71" ht="60.75" customHeight="1">
      <c r="A31" s="39" t="s">
        <v>36</v>
      </c>
      <c r="B31" s="39"/>
      <c r="C31" s="39"/>
      <c r="D31" s="39"/>
      <c r="E31" s="39"/>
      <c r="F31" s="39"/>
      <c r="G31" s="10" t="s">
        <v>23</v>
      </c>
      <c r="H31" s="9">
        <v>0.72</v>
      </c>
      <c r="I31" s="19">
        <f>$H$31*I39*$B$45</f>
        <v>4644.864</v>
      </c>
      <c r="J31" s="19">
        <f>$H$31*J39*$B$45</f>
        <v>4657.824</v>
      </c>
      <c r="K31" s="19">
        <f>$H$31*K39*$B$45</f>
        <v>4586.111999999999</v>
      </c>
      <c r="L31" s="19">
        <f>$H$31*L39*$B$45</f>
        <v>4615.488</v>
      </c>
      <c r="M31" s="19">
        <f aca="true" t="shared" si="29" ref="M31:R31">$H$31*M39*$B$45</f>
        <v>4560.191999999999</v>
      </c>
      <c r="N31" s="19">
        <f t="shared" si="29"/>
        <v>4564.512</v>
      </c>
      <c r="O31" s="19">
        <f t="shared" si="29"/>
        <v>4593.888</v>
      </c>
      <c r="P31" s="19">
        <f t="shared" si="29"/>
        <v>4577.472</v>
      </c>
      <c r="Q31" s="19">
        <f t="shared" si="29"/>
        <v>4613.759999999999</v>
      </c>
      <c r="R31" s="19">
        <f t="shared" si="29"/>
        <v>4571.424</v>
      </c>
      <c r="S31" s="19">
        <f aca="true" t="shared" si="30" ref="S31:Y31">$H$31*S39*$B$45</f>
        <v>4525.632</v>
      </c>
      <c r="T31" s="19">
        <f t="shared" si="30"/>
        <v>4407.264</v>
      </c>
      <c r="U31" s="19">
        <f t="shared" si="30"/>
        <v>4496.255999999999</v>
      </c>
      <c r="V31" s="19">
        <f t="shared" si="30"/>
        <v>4446.144</v>
      </c>
      <c r="W31" s="19">
        <f t="shared" si="30"/>
        <v>4514.4</v>
      </c>
      <c r="X31" s="19">
        <f t="shared" si="30"/>
        <v>6563.808000000001</v>
      </c>
      <c r="Y31" s="19">
        <f t="shared" si="30"/>
        <v>6567.264000000001</v>
      </c>
      <c r="BP31" s="1"/>
      <c r="BQ31" s="1"/>
      <c r="BR31" s="1"/>
      <c r="BS31" s="1"/>
    </row>
    <row r="32" spans="1:71" ht="12.75">
      <c r="A32" s="39" t="s">
        <v>37</v>
      </c>
      <c r="B32" s="39"/>
      <c r="C32" s="39"/>
      <c r="D32" s="39"/>
      <c r="E32" s="39"/>
      <c r="F32" s="39"/>
      <c r="G32" s="7" t="s">
        <v>49</v>
      </c>
      <c r="H32" s="9">
        <v>0.64</v>
      </c>
      <c r="I32" s="19">
        <f>$H$32*I39*$B$45</f>
        <v>4128.768</v>
      </c>
      <c r="J32" s="19">
        <f>$H$32*J39*$B$45</f>
        <v>4140.2880000000005</v>
      </c>
      <c r="K32" s="19">
        <f>$H$32*K39*$B$45</f>
        <v>4076.544</v>
      </c>
      <c r="L32" s="19">
        <f>$H$32*L39*$B$45</f>
        <v>4102.656000000001</v>
      </c>
      <c r="M32" s="19">
        <f aca="true" t="shared" si="31" ref="M32:R32">$H$32*M39*$B$45</f>
        <v>4053.504</v>
      </c>
      <c r="N32" s="19">
        <f t="shared" si="31"/>
        <v>4057.3439999999996</v>
      </c>
      <c r="O32" s="19">
        <f t="shared" si="31"/>
        <v>4083.456</v>
      </c>
      <c r="P32" s="19">
        <f t="shared" si="31"/>
        <v>4068.864</v>
      </c>
      <c r="Q32" s="19">
        <f t="shared" si="31"/>
        <v>4101.12</v>
      </c>
      <c r="R32" s="19">
        <f t="shared" si="31"/>
        <v>4063.4880000000003</v>
      </c>
      <c r="S32" s="19">
        <f aca="true" t="shared" si="32" ref="S32:Y32">$H$32*S39*$B$45</f>
        <v>4022.7839999999997</v>
      </c>
      <c r="T32" s="19">
        <f t="shared" si="32"/>
        <v>3917.568</v>
      </c>
      <c r="U32" s="19">
        <f t="shared" si="32"/>
        <v>3996.6719999999996</v>
      </c>
      <c r="V32" s="19">
        <f t="shared" si="32"/>
        <v>3952.1279999999997</v>
      </c>
      <c r="W32" s="19">
        <f t="shared" si="32"/>
        <v>4012.8</v>
      </c>
      <c r="X32" s="19">
        <f t="shared" si="32"/>
        <v>5834.496</v>
      </c>
      <c r="Y32" s="19">
        <f t="shared" si="32"/>
        <v>5837.568</v>
      </c>
      <c r="BP32" s="1"/>
      <c r="BQ32" s="1"/>
      <c r="BR32" s="1"/>
      <c r="BS32" s="1"/>
    </row>
    <row r="33" spans="1:71" ht="12.75">
      <c r="A33" s="39" t="s">
        <v>41</v>
      </c>
      <c r="B33" s="39"/>
      <c r="C33" s="39"/>
      <c r="D33" s="39"/>
      <c r="E33" s="39"/>
      <c r="F33" s="39"/>
      <c r="G33" s="7" t="s">
        <v>47</v>
      </c>
      <c r="H33" s="9">
        <v>0.32</v>
      </c>
      <c r="I33" s="19">
        <f>$H$33*I39*$B$45</f>
        <v>2064.384</v>
      </c>
      <c r="J33" s="19">
        <f>$H$33*J39*$B$45</f>
        <v>2070.1440000000002</v>
      </c>
      <c r="K33" s="19">
        <f>$H$33*K39*$B$45</f>
        <v>2038.272</v>
      </c>
      <c r="L33" s="19">
        <f>$H$33*L39*$B$45</f>
        <v>2051.3280000000004</v>
      </c>
      <c r="M33" s="19">
        <f aca="true" t="shared" si="33" ref="M33:R33">$H$33*M39*$B$45</f>
        <v>2026.752</v>
      </c>
      <c r="N33" s="19">
        <f t="shared" si="33"/>
        <v>2028.6719999999998</v>
      </c>
      <c r="O33" s="19">
        <f t="shared" si="33"/>
        <v>2041.728</v>
      </c>
      <c r="P33" s="19">
        <f t="shared" si="33"/>
        <v>2034.432</v>
      </c>
      <c r="Q33" s="19">
        <f t="shared" si="33"/>
        <v>2050.56</v>
      </c>
      <c r="R33" s="19">
        <f t="shared" si="33"/>
        <v>2031.7440000000001</v>
      </c>
      <c r="S33" s="19">
        <f aca="true" t="shared" si="34" ref="S33:Y33">$H$33*S39*$B$45</f>
        <v>2011.3919999999998</v>
      </c>
      <c r="T33" s="19">
        <f t="shared" si="34"/>
        <v>1958.784</v>
      </c>
      <c r="U33" s="19">
        <f t="shared" si="34"/>
        <v>1998.3359999999998</v>
      </c>
      <c r="V33" s="19">
        <f t="shared" si="34"/>
        <v>1976.0639999999999</v>
      </c>
      <c r="W33" s="19">
        <f t="shared" si="34"/>
        <v>2006.4</v>
      </c>
      <c r="X33" s="19">
        <f t="shared" si="34"/>
        <v>2917.248</v>
      </c>
      <c r="Y33" s="19">
        <f t="shared" si="34"/>
        <v>2918.784</v>
      </c>
      <c r="BP33" s="1"/>
      <c r="BQ33" s="1"/>
      <c r="BR33" s="1"/>
      <c r="BS33" s="1"/>
    </row>
    <row r="34" spans="1:71" ht="12.75">
      <c r="A34" s="39" t="s">
        <v>42</v>
      </c>
      <c r="B34" s="39"/>
      <c r="C34" s="39"/>
      <c r="D34" s="39"/>
      <c r="E34" s="39"/>
      <c r="F34" s="39"/>
      <c r="G34" s="7" t="s">
        <v>47</v>
      </c>
      <c r="H34" s="9">
        <v>0</v>
      </c>
      <c r="I34" s="19">
        <f>$H$34*I39*$B$45</f>
        <v>0</v>
      </c>
      <c r="J34" s="19">
        <f>$H$34*J39*$B$45</f>
        <v>0</v>
      </c>
      <c r="K34" s="19">
        <f>$H$34*K39*$B$45</f>
        <v>0</v>
      </c>
      <c r="L34" s="19">
        <f>$H$34*L39*$B$45</f>
        <v>0</v>
      </c>
      <c r="M34" s="19">
        <f aca="true" t="shared" si="35" ref="M34:R34">$H$34*M39*$B$45</f>
        <v>0</v>
      </c>
      <c r="N34" s="19">
        <f t="shared" si="35"/>
        <v>0</v>
      </c>
      <c r="O34" s="19">
        <f t="shared" si="35"/>
        <v>0</v>
      </c>
      <c r="P34" s="19">
        <f t="shared" si="35"/>
        <v>0</v>
      </c>
      <c r="Q34" s="19">
        <f t="shared" si="35"/>
        <v>0</v>
      </c>
      <c r="R34" s="19">
        <f t="shared" si="35"/>
        <v>0</v>
      </c>
      <c r="S34" s="19">
        <f aca="true" t="shared" si="36" ref="S34:Y34">$H$34*S39*$B$45</f>
        <v>0</v>
      </c>
      <c r="T34" s="19">
        <f t="shared" si="36"/>
        <v>0</v>
      </c>
      <c r="U34" s="19">
        <f t="shared" si="36"/>
        <v>0</v>
      </c>
      <c r="V34" s="19">
        <f t="shared" si="36"/>
        <v>0</v>
      </c>
      <c r="W34" s="19">
        <f t="shared" si="36"/>
        <v>0</v>
      </c>
      <c r="X34" s="19">
        <f t="shared" si="36"/>
        <v>0</v>
      </c>
      <c r="Y34" s="19">
        <f t="shared" si="36"/>
        <v>0</v>
      </c>
      <c r="BP34" s="1"/>
      <c r="BQ34" s="1"/>
      <c r="BR34" s="1"/>
      <c r="BS34" s="1"/>
    </row>
    <row r="35" spans="1:71" ht="12.75">
      <c r="A35" s="39" t="s">
        <v>43</v>
      </c>
      <c r="B35" s="39"/>
      <c r="C35" s="39"/>
      <c r="D35" s="39"/>
      <c r="E35" s="39"/>
      <c r="F35" s="39"/>
      <c r="G35" s="7" t="s">
        <v>20</v>
      </c>
      <c r="H35" s="9">
        <v>0</v>
      </c>
      <c r="I35" s="19">
        <f>$H$35*I39*$B$45</f>
        <v>0</v>
      </c>
      <c r="J35" s="19">
        <f>$H$35*J39*$B$45</f>
        <v>0</v>
      </c>
      <c r="K35" s="19">
        <f>$H$35*K39*$B$45</f>
        <v>0</v>
      </c>
      <c r="L35" s="19">
        <f>$H$35*L39*$B$45</f>
        <v>0</v>
      </c>
      <c r="M35" s="19">
        <f aca="true" t="shared" si="37" ref="M35:R35">$H$35*M39*$B$45</f>
        <v>0</v>
      </c>
      <c r="N35" s="19">
        <f t="shared" si="37"/>
        <v>0</v>
      </c>
      <c r="O35" s="19">
        <f t="shared" si="37"/>
        <v>0</v>
      </c>
      <c r="P35" s="19">
        <f t="shared" si="37"/>
        <v>0</v>
      </c>
      <c r="Q35" s="19">
        <f t="shared" si="37"/>
        <v>0</v>
      </c>
      <c r="R35" s="19">
        <f t="shared" si="37"/>
        <v>0</v>
      </c>
      <c r="S35" s="19">
        <f aca="true" t="shared" si="38" ref="S35:Y35">$H$35*S39*$B$45</f>
        <v>0</v>
      </c>
      <c r="T35" s="19">
        <f t="shared" si="38"/>
        <v>0</v>
      </c>
      <c r="U35" s="19">
        <f t="shared" si="38"/>
        <v>0</v>
      </c>
      <c r="V35" s="19">
        <f t="shared" si="38"/>
        <v>0</v>
      </c>
      <c r="W35" s="19">
        <f t="shared" si="38"/>
        <v>0</v>
      </c>
      <c r="X35" s="19">
        <f t="shared" si="38"/>
        <v>0</v>
      </c>
      <c r="Y35" s="19">
        <f t="shared" si="38"/>
        <v>0</v>
      </c>
      <c r="BP35" s="1"/>
      <c r="BQ35" s="1"/>
      <c r="BR35" s="1"/>
      <c r="BS35" s="1"/>
    </row>
    <row r="36" spans="1:71" ht="12.75">
      <c r="A36" s="38" t="s">
        <v>38</v>
      </c>
      <c r="B36" s="38"/>
      <c r="C36" s="38"/>
      <c r="D36" s="38"/>
      <c r="E36" s="38"/>
      <c r="F36" s="38"/>
      <c r="G36" s="8"/>
      <c r="H36" s="23">
        <v>0.62</v>
      </c>
      <c r="I36" s="20">
        <f>$H$36*I39*$B$45</f>
        <v>3999.744</v>
      </c>
      <c r="J36" s="20">
        <f>$H$36*J39*$B$45</f>
        <v>4010.9040000000005</v>
      </c>
      <c r="K36" s="20">
        <f>$H$36*K39*$B$45</f>
        <v>3949.151999999999</v>
      </c>
      <c r="L36" s="20">
        <f>$H$36*L39*$B$45</f>
        <v>3974.4480000000003</v>
      </c>
      <c r="M36" s="20">
        <f aca="true" t="shared" si="39" ref="M36:R36">$H$36*M39*$B$45</f>
        <v>3926.832</v>
      </c>
      <c r="N36" s="20">
        <f t="shared" si="39"/>
        <v>3930.5519999999997</v>
      </c>
      <c r="O36" s="20">
        <f t="shared" si="39"/>
        <v>3955.848000000001</v>
      </c>
      <c r="P36" s="20">
        <f t="shared" si="39"/>
        <v>3941.7119999999995</v>
      </c>
      <c r="Q36" s="20">
        <f t="shared" si="39"/>
        <v>3972.96</v>
      </c>
      <c r="R36" s="20">
        <f t="shared" si="39"/>
        <v>3936.5040000000004</v>
      </c>
      <c r="S36" s="20">
        <f aca="true" t="shared" si="40" ref="S36:Y36">$H$36*S39*$B$45</f>
        <v>3897.0719999999997</v>
      </c>
      <c r="T36" s="20">
        <f t="shared" si="40"/>
        <v>3795.1440000000002</v>
      </c>
      <c r="U36" s="20">
        <f t="shared" si="40"/>
        <v>3871.776</v>
      </c>
      <c r="V36" s="20">
        <f t="shared" si="40"/>
        <v>3828.6240000000003</v>
      </c>
      <c r="W36" s="20">
        <f t="shared" si="40"/>
        <v>3887.3999999999996</v>
      </c>
      <c r="X36" s="20">
        <f t="shared" si="40"/>
        <v>5652.168</v>
      </c>
      <c r="Y36" s="20">
        <f t="shared" si="40"/>
        <v>5655.144</v>
      </c>
      <c r="BP36" s="1"/>
      <c r="BQ36" s="1"/>
      <c r="BR36" s="1"/>
      <c r="BS36" s="1"/>
    </row>
    <row r="37" spans="1:71" ht="12.75">
      <c r="A37" s="44" t="s">
        <v>40</v>
      </c>
      <c r="B37" s="45"/>
      <c r="C37" s="45"/>
      <c r="D37" s="45"/>
      <c r="E37" s="45"/>
      <c r="F37" s="46"/>
      <c r="G37" s="8"/>
      <c r="H37" s="23">
        <v>2.14</v>
      </c>
      <c r="I37" s="20">
        <f>$H$37*I39*$B$45</f>
        <v>13805.568000000003</v>
      </c>
      <c r="J37" s="20">
        <f>$H$37*J39*$B$45</f>
        <v>13844.088000000003</v>
      </c>
      <c r="K37" s="20">
        <f>$H$37*K39*$B$45</f>
        <v>13630.944</v>
      </c>
      <c r="L37" s="20">
        <f>$H$37*L39*$B$45</f>
        <v>13718.256000000001</v>
      </c>
      <c r="M37" s="20">
        <f aca="true" t="shared" si="41" ref="M37:R37">$H$37*M39*$B$45</f>
        <v>13553.903999999999</v>
      </c>
      <c r="N37" s="20">
        <f t="shared" si="41"/>
        <v>13566.743999999999</v>
      </c>
      <c r="O37" s="20">
        <f t="shared" si="41"/>
        <v>13654.056000000002</v>
      </c>
      <c r="P37" s="20">
        <f t="shared" si="41"/>
        <v>13605.264</v>
      </c>
      <c r="Q37" s="20">
        <f t="shared" si="41"/>
        <v>13713.119999999999</v>
      </c>
      <c r="R37" s="20">
        <f t="shared" si="41"/>
        <v>13587.288</v>
      </c>
      <c r="S37" s="20">
        <f aca="true" t="shared" si="42" ref="S37:Y37">$H$37*S39*$B$45</f>
        <v>13451.184000000001</v>
      </c>
      <c r="T37" s="20">
        <f t="shared" si="42"/>
        <v>13099.368</v>
      </c>
      <c r="U37" s="20">
        <f t="shared" si="42"/>
        <v>13363.872</v>
      </c>
      <c r="V37" s="20">
        <f t="shared" si="42"/>
        <v>13214.928000000002</v>
      </c>
      <c r="W37" s="20">
        <f t="shared" si="42"/>
        <v>13417.800000000001</v>
      </c>
      <c r="X37" s="20">
        <f t="shared" si="42"/>
        <v>19509.096000000005</v>
      </c>
      <c r="Y37" s="20">
        <f t="shared" si="42"/>
        <v>19519.368000000002</v>
      </c>
      <c r="BP37" s="1"/>
      <c r="BQ37" s="1"/>
      <c r="BR37" s="1"/>
      <c r="BS37" s="1"/>
    </row>
    <row r="38" spans="1:71" ht="12.75">
      <c r="A38" s="43" t="s">
        <v>24</v>
      </c>
      <c r="B38" s="43"/>
      <c r="C38" s="43"/>
      <c r="D38" s="43"/>
      <c r="E38" s="43"/>
      <c r="F38" s="43"/>
      <c r="G38" s="11"/>
      <c r="H38" s="9"/>
      <c r="I38" s="16">
        <f>I29+I24+I15+I10+I36+I37</f>
        <v>120508.416</v>
      </c>
      <c r="J38" s="16">
        <f>J29+J24+J15+J10+J36+J37</f>
        <v>120844.65600000002</v>
      </c>
      <c r="K38" s="16">
        <f>K29+K24+K15+K10+K36+K37</f>
        <v>118984.128</v>
      </c>
      <c r="L38" s="16">
        <f>L29+L24+L15+L10+L36+L37</f>
        <v>119746.27200000003</v>
      </c>
      <c r="M38" s="16">
        <f aca="true" t="shared" si="43" ref="M38:Y38">M29+M24+M15+M10+M36+M37</f>
        <v>118311.64799999997</v>
      </c>
      <c r="N38" s="16">
        <f t="shared" si="43"/>
        <v>118423.728</v>
      </c>
      <c r="O38" s="16">
        <f t="shared" si="43"/>
        <v>119185.872</v>
      </c>
      <c r="P38" s="16">
        <f t="shared" si="43"/>
        <v>118759.968</v>
      </c>
      <c r="Q38" s="16">
        <f t="shared" si="43"/>
        <v>119701.44000000002</v>
      </c>
      <c r="R38" s="16">
        <f t="shared" si="43"/>
        <v>118603.056</v>
      </c>
      <c r="S38" s="16">
        <f t="shared" si="43"/>
        <v>117415.00799999997</v>
      </c>
      <c r="T38" s="16">
        <f t="shared" si="43"/>
        <v>114344.01600000002</v>
      </c>
      <c r="U38" s="16">
        <f t="shared" si="43"/>
        <v>116652.864</v>
      </c>
      <c r="V38" s="16">
        <f t="shared" si="43"/>
        <v>115352.73599999999</v>
      </c>
      <c r="W38" s="16">
        <f t="shared" si="43"/>
        <v>117123.6</v>
      </c>
      <c r="X38" s="16">
        <f t="shared" si="43"/>
        <v>170294.352</v>
      </c>
      <c r="Y38" s="16">
        <f t="shared" si="43"/>
        <v>170384.016</v>
      </c>
      <c r="Z38" s="37">
        <f>SUM(I38:Y38)</f>
        <v>2114635.776</v>
      </c>
      <c r="AB38" s="1">
        <v>8787.08</v>
      </c>
      <c r="BP38" s="1"/>
      <c r="BQ38" s="1"/>
      <c r="BR38" s="1"/>
      <c r="BS38" s="1"/>
    </row>
    <row r="39" spans="1:71" ht="12.75">
      <c r="A39" s="43" t="s">
        <v>25</v>
      </c>
      <c r="B39" s="43"/>
      <c r="C39" s="43"/>
      <c r="D39" s="43"/>
      <c r="E39" s="43"/>
      <c r="F39" s="43"/>
      <c r="G39" s="11"/>
      <c r="H39" s="24"/>
      <c r="I39" s="16">
        <v>537.6</v>
      </c>
      <c r="J39" s="16">
        <v>539.1</v>
      </c>
      <c r="K39" s="16">
        <v>530.8</v>
      </c>
      <c r="L39" s="16">
        <v>534.2</v>
      </c>
      <c r="M39" s="16">
        <v>527.8</v>
      </c>
      <c r="N39" s="16">
        <v>528.3</v>
      </c>
      <c r="O39" s="16">
        <v>531.7</v>
      </c>
      <c r="P39" s="16">
        <v>529.8</v>
      </c>
      <c r="Q39" s="16">
        <v>534</v>
      </c>
      <c r="R39" s="16">
        <v>529.1</v>
      </c>
      <c r="S39" s="16">
        <v>523.8</v>
      </c>
      <c r="T39" s="16">
        <v>510.1</v>
      </c>
      <c r="U39" s="16">
        <v>520.4</v>
      </c>
      <c r="V39" s="16">
        <v>514.6</v>
      </c>
      <c r="W39" s="16">
        <v>522.5</v>
      </c>
      <c r="X39" s="16">
        <v>759.7</v>
      </c>
      <c r="Y39" s="16">
        <v>760.1</v>
      </c>
      <c r="BP39" s="1"/>
      <c r="BQ39" s="1"/>
      <c r="BR39" s="1"/>
      <c r="BS39" s="1"/>
    </row>
    <row r="40" spans="1:25" s="12" customFormat="1" ht="25.5" customHeight="1">
      <c r="A40" s="42" t="s">
        <v>44</v>
      </c>
      <c r="B40" s="42"/>
      <c r="C40" s="42"/>
      <c r="D40" s="42"/>
      <c r="E40" s="42"/>
      <c r="F40" s="42"/>
      <c r="G40" s="4"/>
      <c r="H40" s="25">
        <f>H15+H24+H29+H36+H37</f>
        <v>18.68</v>
      </c>
      <c r="I40" s="21">
        <f aca="true" t="shared" si="44" ref="I40:Y40">I38/12/I39</f>
        <v>18.68</v>
      </c>
      <c r="J40" s="21">
        <f t="shared" si="44"/>
        <v>18.68</v>
      </c>
      <c r="K40" s="21">
        <f t="shared" si="44"/>
        <v>18.68</v>
      </c>
      <c r="L40" s="21">
        <f t="shared" si="44"/>
        <v>18.68</v>
      </c>
      <c r="M40" s="21">
        <f t="shared" si="44"/>
        <v>18.68</v>
      </c>
      <c r="N40" s="21">
        <f t="shared" si="44"/>
        <v>18.680000000000003</v>
      </c>
      <c r="O40" s="21">
        <f t="shared" si="44"/>
        <v>18.68</v>
      </c>
      <c r="P40" s="21">
        <f t="shared" si="44"/>
        <v>18.68</v>
      </c>
      <c r="Q40" s="21">
        <f t="shared" si="44"/>
        <v>18.680000000000003</v>
      </c>
      <c r="R40" s="21">
        <f t="shared" si="44"/>
        <v>18.68</v>
      </c>
      <c r="S40" s="21">
        <f t="shared" si="44"/>
        <v>18.679999999999996</v>
      </c>
      <c r="T40" s="21">
        <f t="shared" si="44"/>
        <v>18.680000000000003</v>
      </c>
      <c r="U40" s="21">
        <f t="shared" si="44"/>
        <v>18.68</v>
      </c>
      <c r="V40" s="21">
        <f t="shared" si="44"/>
        <v>18.679999999999996</v>
      </c>
      <c r="W40" s="21">
        <f t="shared" si="44"/>
        <v>18.680000000000003</v>
      </c>
      <c r="X40" s="21">
        <f t="shared" si="44"/>
        <v>18.68</v>
      </c>
      <c r="Y40" s="21">
        <f t="shared" si="44"/>
        <v>18.68</v>
      </c>
    </row>
    <row r="41" ht="15.75">
      <c r="G41" s="31"/>
    </row>
    <row r="42" ht="12.75" customHeight="1" hidden="1"/>
    <row r="43" spans="6:7" ht="15.75">
      <c r="F43" s="28"/>
      <c r="G43" s="31"/>
    </row>
    <row r="44" spans="6:7" ht="15.75">
      <c r="F44" s="28"/>
      <c r="G44" s="32"/>
    </row>
    <row r="45" spans="1:6" ht="12.75">
      <c r="A45" s="1" t="s">
        <v>39</v>
      </c>
      <c r="B45" s="1">
        <v>12</v>
      </c>
      <c r="F45" s="28"/>
    </row>
    <row r="46" ht="12.75">
      <c r="F46" s="28"/>
    </row>
    <row r="47" ht="12.75">
      <c r="F47" s="28"/>
    </row>
    <row r="48" ht="12.75">
      <c r="F48" s="28"/>
    </row>
    <row r="49" ht="12.75">
      <c r="F49" s="28"/>
    </row>
    <row r="50" ht="12.75">
      <c r="F50" s="28"/>
    </row>
    <row r="51" ht="12.75">
      <c r="F51" s="28"/>
    </row>
    <row r="52" ht="12.75">
      <c r="F52" s="28"/>
    </row>
    <row r="53" ht="12.75">
      <c r="F53" s="28"/>
    </row>
    <row r="54" ht="12.75">
      <c r="F54" s="28"/>
    </row>
    <row r="55" ht="12.75">
      <c r="F55" s="28"/>
    </row>
    <row r="56" ht="12.75">
      <c r="F56" s="28"/>
    </row>
    <row r="57" ht="12.75">
      <c r="F57" s="28"/>
    </row>
    <row r="58" ht="12.75">
      <c r="F58" s="28"/>
    </row>
    <row r="59" ht="12.75">
      <c r="F59" s="28"/>
    </row>
    <row r="60" ht="12.75">
      <c r="F60" s="28"/>
    </row>
    <row r="61" ht="12.75">
      <c r="F61" s="28"/>
    </row>
    <row r="62" ht="12.75">
      <c r="F62" s="28"/>
    </row>
    <row r="63" ht="12.75">
      <c r="F63" s="28"/>
    </row>
    <row r="64" ht="12.75">
      <c r="F64" s="28"/>
    </row>
    <row r="65" ht="12.75">
      <c r="F65" s="28"/>
    </row>
    <row r="66" ht="12.75">
      <c r="F66" s="28"/>
    </row>
    <row r="67" ht="12.75">
      <c r="F67" s="28"/>
    </row>
    <row r="68" ht="12.75">
      <c r="F68" s="28"/>
    </row>
    <row r="69" ht="12.75">
      <c r="F69" s="28"/>
    </row>
    <row r="70" ht="12.75">
      <c r="F70" s="28"/>
    </row>
  </sheetData>
  <sheetProtection/>
  <mergeCells count="38">
    <mergeCell ref="G7:L7"/>
    <mergeCell ref="A7:F9"/>
    <mergeCell ref="A10:F10"/>
    <mergeCell ref="G8:Y8"/>
    <mergeCell ref="A14:F14"/>
    <mergeCell ref="A12:F12"/>
    <mergeCell ref="A11:F11"/>
    <mergeCell ref="A13:F13"/>
    <mergeCell ref="A15:F15"/>
    <mergeCell ref="A20:F20"/>
    <mergeCell ref="A28:F28"/>
    <mergeCell ref="A1:F1"/>
    <mergeCell ref="A2:F2"/>
    <mergeCell ref="A3:F3"/>
    <mergeCell ref="A4:F4"/>
    <mergeCell ref="A17:F17"/>
    <mergeCell ref="A16:F16"/>
    <mergeCell ref="A22:F22"/>
    <mergeCell ref="A23:F23"/>
    <mergeCell ref="A21:F21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2015-05-18T08:18:29Z</cp:lastPrinted>
  <dcterms:created xsi:type="dcterms:W3CDTF">2014-04-14T06:00:53Z</dcterms:created>
  <dcterms:modified xsi:type="dcterms:W3CDTF">2015-07-01T09:03:12Z</dcterms:modified>
  <cp:category/>
  <cp:version/>
  <cp:contentType/>
  <cp:contentStatus/>
</cp:coreProperties>
</file>